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c9410a7ebd5498/เดสก์ท็อป/ITA/O12 งบประมาณประจำปี/"/>
    </mc:Choice>
  </mc:AlternateContent>
  <xr:revisionPtr revIDLastSave="6" documentId="14_{510AD110-DFF1-4423-9740-85D9A76766B5}" xr6:coauthVersionLast="47" xr6:coauthVersionMax="47" xr10:uidLastSave="{30BED8B6-FD53-4930-9A4E-F8BF86FBFAA9}"/>
  <bookViews>
    <workbookView xWindow="-108" yWindow="-108" windowWidth="23256" windowHeight="12456" xr2:uid="{12D6EA37-986C-4AFA-B1F5-FCC9C2205F24}"/>
  </bookViews>
  <sheets>
    <sheet name="Sheet3" sheetId="1" r:id="rId1"/>
  </sheets>
  <externalReferences>
    <externalReference r:id="rId2"/>
    <externalReference r:id="rId3"/>
  </externalReferences>
  <definedNames>
    <definedName name="_xlnm.Print_Area" localSheetId="0">Sheet3!$A$1:$J$84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G72" i="1"/>
  <c r="I72" i="1" s="1"/>
  <c r="G71" i="1"/>
  <c r="I71" i="1" s="1"/>
  <c r="G70" i="1"/>
  <c r="I70" i="1" s="1"/>
  <c r="G69" i="1"/>
  <c r="I69" i="1" s="1"/>
  <c r="I68" i="1"/>
  <c r="G68" i="1"/>
  <c r="A68" i="1"/>
  <c r="G67" i="1"/>
  <c r="I67" i="1" s="1"/>
  <c r="G66" i="1"/>
  <c r="I66" i="1" s="1"/>
  <c r="G65" i="1"/>
  <c r="I65" i="1" s="1"/>
  <c r="G64" i="1"/>
  <c r="I64" i="1" s="1"/>
  <c r="I63" i="1"/>
  <c r="G63" i="1"/>
  <c r="G62" i="1"/>
  <c r="I62" i="1" s="1"/>
  <c r="G61" i="1"/>
  <c r="I61" i="1" s="1"/>
  <c r="G60" i="1"/>
  <c r="I60" i="1" s="1"/>
  <c r="G59" i="1"/>
  <c r="I59" i="1" s="1"/>
  <c r="G58" i="1"/>
  <c r="I58" i="1" s="1"/>
  <c r="I57" i="1"/>
  <c r="G57" i="1"/>
  <c r="A57" i="1"/>
  <c r="G56" i="1"/>
  <c r="I56" i="1" s="1"/>
  <c r="G55" i="1"/>
  <c r="I55" i="1" s="1"/>
  <c r="A55" i="1"/>
  <c r="G54" i="1"/>
  <c r="I54" i="1" s="1"/>
  <c r="A54" i="1"/>
  <c r="G53" i="1"/>
  <c r="I53" i="1" s="1"/>
  <c r="G52" i="1"/>
  <c r="I52" i="1" s="1"/>
  <c r="G51" i="1"/>
  <c r="I51" i="1" s="1"/>
  <c r="G50" i="1"/>
  <c r="I50" i="1" s="1"/>
  <c r="G49" i="1"/>
  <c r="I49" i="1" s="1"/>
  <c r="A49" i="1"/>
  <c r="G48" i="1"/>
  <c r="I48" i="1" s="1"/>
  <c r="G47" i="1"/>
  <c r="I47" i="1" s="1"/>
  <c r="A47" i="1"/>
  <c r="G46" i="1"/>
  <c r="A46" i="1"/>
  <c r="D38" i="1"/>
  <c r="B38" i="1"/>
  <c r="A38" i="1"/>
  <c r="A74" i="1" s="1"/>
  <c r="A35" i="1"/>
  <c r="A34" i="1"/>
  <c r="A33" i="1"/>
  <c r="A32" i="1"/>
  <c r="A31" i="1"/>
  <c r="A30" i="1"/>
  <c r="B29" i="1"/>
  <c r="A29" i="1"/>
  <c r="B28" i="1"/>
  <c r="A28" i="1"/>
  <c r="B27" i="1"/>
  <c r="A27" i="1"/>
  <c r="A21" i="1"/>
  <c r="A20" i="1"/>
  <c r="A58" i="1" s="1"/>
  <c r="A19" i="1"/>
  <c r="A18" i="1"/>
  <c r="A56" i="1" s="1"/>
  <c r="A17" i="1"/>
  <c r="A16" i="1"/>
  <c r="A15" i="1"/>
  <c r="A53" i="1" s="1"/>
  <c r="A14" i="1"/>
  <c r="A52" i="1" s="1"/>
  <c r="A13" i="1"/>
  <c r="A51" i="1" s="1"/>
  <c r="A12" i="1"/>
  <c r="A50" i="1" s="1"/>
  <c r="A11" i="1"/>
  <c r="A10" i="1"/>
  <c r="A48" i="1" s="1"/>
  <c r="A9" i="1"/>
  <c r="A8" i="1"/>
  <c r="G74" i="1" l="1"/>
  <c r="I74" i="1" s="1"/>
  <c r="I46" i="1"/>
</calcChain>
</file>

<file path=xl/sharedStrings.xml><?xml version="1.0" encoding="utf-8"?>
<sst xmlns="http://schemas.openxmlformats.org/spreadsheetml/2006/main" count="322" uniqueCount="70">
  <si>
    <t>แผนการใช้จ่ายงบประมาณ สถานีตำรวจภูธรราชกรูด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</si>
  <si>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</si>
  <si>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</si>
  <si>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</si>
  <si>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</si>
  <si>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</si>
  <si>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</si>
  <si>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</si>
  <si>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</si>
  <si>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</si>
  <si>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</si>
  <si>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</si>
  <si>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</si>
  <si>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</si>
  <si>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</si>
  <si>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งานบริการประชาชน</t>
  </si>
  <si>
    <t>-</t>
  </si>
  <si>
    <t>เพิ่มประสิทธิภาพในการทำงาน</t>
  </si>
  <si>
    <t>ค่าตอบแทนพยาน</t>
  </si>
  <si>
    <t>สร้างความปลอดภัยให้กับพยานฯ</t>
  </si>
  <si>
    <t>ขจ คุ้มครองพยาน</t>
  </si>
  <si>
    <t>สร้างความพึงพอใจให้กับพยานฯ</t>
  </si>
  <si>
    <t>ค่าตอบแทนนักจิต</t>
  </si>
  <si>
    <t>สร้างความพึงพอใจให้เจ้าหน้าที่</t>
  </si>
  <si>
    <t>ค่าตอบ จพง.ชันสูต พลิกศพ</t>
  </si>
  <si>
    <t>ค่าเบี้ยเลี้ยง</t>
  </si>
  <si>
    <t>ซ่อมแซมยานพาหนะ</t>
  </si>
  <si>
    <t>รักษาสภาพรถให้ใช้ได้นาน</t>
  </si>
  <si>
    <t>มียานพาหนะที่มีประสิทธิในการใช้งาน</t>
  </si>
  <si>
    <t>จ้างเหมาบริการ+สะอาด</t>
  </si>
  <si>
    <t>เพื่อรักษาความสะอาดสถานที่ราชการ</t>
  </si>
  <si>
    <t>คชจ.ในการส่งหมายเรียกพยาน</t>
  </si>
  <si>
    <t>วัสดุ สนง.</t>
  </si>
  <si>
    <t>เพิ่ื่อให้มีวัสดุใช้ในงานราชการ</t>
  </si>
  <si>
    <t>วัสดุุ น้ำมันเชื้อเพลิง</t>
  </si>
  <si>
    <t>เพิ่มประสิทธิภาพในการดูแลทรัพย์สินประชาชน</t>
  </si>
  <si>
    <t>วัสดุ จราจร</t>
  </si>
  <si>
    <t>มีวัสดุใช้ในงานจราจรอย่างเพียงพอ</t>
  </si>
  <si>
    <t>ค่าอาหาร ผู้ต้องหา</t>
  </si>
  <si>
    <t>เพื่่อไปตามระเบียบที่กำหนดไว้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</si>
  <si>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</si>
  <si>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</si>
  <si>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</si>
  <si>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</si>
  <si>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</si>
  <si>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</si>
  <si>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 ชมส.</t>
  </si>
  <si>
    <t>ลดปัญหาอาชญากรรม</t>
  </si>
  <si>
    <t>โครงการบริหารสกัดกั้นยาเสพติด</t>
  </si>
  <si>
    <t xml:space="preserve">โครงการบริหารจัดการการสกัดกั้นยาเสพติดสำหรับด่านตรวจ/จุดตรวจ </t>
  </si>
  <si>
    <t>โครงการปิดล้อมตรวจค้น</t>
  </si>
  <si>
    <t>โครงการศึกษาเพื่อต่อต้านการใช้ยาเสพติด( D.A.R.E.)</t>
  </si>
  <si>
    <t>โครงการตำรวจประสานโรงเรียน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</si>
  <si>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</si>
  <si>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</si>
  <si>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</si>
  <si>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</si>
  <si>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</si>
  <si>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</si>
  <si>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</si>
  <si>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</si>
  <si>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</si>
  <si>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งบปฏิรูปงานตำรวจ</t>
  </si>
  <si>
    <t>กองทุนสืบสวน</t>
  </si>
  <si>
    <r>
      <rPr>
        <b/>
        <sz val="16"/>
        <color theme="1"/>
        <rFont val="Sarabun"/>
      </rPr>
      <t xml:space="preserve"> </t>
    </r>
    <r>
      <rPr>
        <b/>
        <sz val="16"/>
        <color theme="1"/>
        <rFont val="Arial"/>
        <family val="2"/>
      </rPr>
      <t>ข้อมูล ณ วันที่ 31 มีนาคม 2567</t>
    </r>
  </si>
  <si>
    <t xml:space="preserve"> ข้อมูล ณ วันที่ 10 มกราคม 2567</t>
  </si>
  <si>
    <t>พ.ต.อ</t>
  </si>
  <si>
    <t xml:space="preserve">             ( คำสิงห์ ศรียาภัย )</t>
  </si>
  <si>
    <t>สรุป รายงานผลการใช้จ่ายงบประมาณ สถานีตำรวจภูธรราชกรูด</t>
  </si>
  <si>
    <r>
      <t xml:space="preserve">    </t>
    </r>
    <r>
      <rPr>
        <sz val="16"/>
        <color theme="1"/>
        <rFont val="Sarabun"/>
        <charset val="222"/>
      </rPr>
      <t xml:space="preserve">  ผู้กำกับการสถานีตำรวจภูธรราชกรูด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</si>
</sst>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Sarabun"/>
    </font>
    <font>
      <sz val="11"/>
      <color theme="1"/>
      <name val="Sarabun"/>
    </font>
    <font>
      <sz val="11"/>
      <name val="Tahoma"/>
      <family val="2"/>
    </font>
    <font>
      <b/>
      <sz val="14"/>
      <color theme="1"/>
      <name val="Sarabun"/>
    </font>
    <font>
      <sz val="16"/>
      <color theme="1"/>
      <name val="Sarabun"/>
    </font>
    <font>
      <sz val="15"/>
      <color rgb="FF000000"/>
      <name val="Sarabun"/>
    </font>
    <font>
      <sz val="10"/>
      <color theme="1"/>
      <name val="Sarabun"/>
    </font>
    <font>
      <sz val="13"/>
      <color theme="1"/>
      <name val="Sarabun"/>
    </font>
    <font>
      <sz val="12"/>
      <color theme="1"/>
      <name val="Sarabun"/>
    </font>
    <font>
      <sz val="9"/>
      <color theme="1"/>
      <name val="Sarabun"/>
    </font>
    <font>
      <sz val="10"/>
      <color rgb="FF000000"/>
      <name val="Sarabun"/>
    </font>
    <font>
      <sz val="15"/>
      <color theme="1"/>
      <name val="Sarabun"/>
    </font>
    <font>
      <sz val="12"/>
      <name val="Sarabun"/>
      <charset val="222"/>
    </font>
    <font>
      <b/>
      <sz val="15"/>
      <color theme="1"/>
      <name val="Sarabun"/>
    </font>
    <font>
      <b/>
      <sz val="16"/>
      <color theme="1"/>
      <name val="Sarabun"/>
      <charset val="222"/>
    </font>
    <font>
      <b/>
      <sz val="16"/>
      <color theme="1"/>
      <name val="Arial"/>
      <family val="2"/>
    </font>
    <font>
      <sz val="11"/>
      <color theme="1"/>
      <name val="Tahoma"/>
      <family val="2"/>
      <charset val="222"/>
    </font>
    <font>
      <sz val="16"/>
      <color theme="1"/>
      <name val="Sarabun"/>
      <charset val="22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7" xfId="0" applyFont="1" applyBorder="1" applyAlignment="1">
      <alignment horizontal="left"/>
    </xf>
    <xf numFmtId="0" fontId="7" fillId="0" borderId="7" xfId="0" applyFont="1" applyBorder="1"/>
    <xf numFmtId="0" fontId="8" fillId="0" borderId="7" xfId="0" applyFont="1" applyBorder="1"/>
    <xf numFmtId="4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3" fillId="0" borderId="7" xfId="0" applyFont="1" applyBorder="1"/>
    <xf numFmtId="0" fontId="9" fillId="0" borderId="7" xfId="0" applyFont="1" applyBorder="1"/>
    <xf numFmtId="0" fontId="10" fillId="0" borderId="7" xfId="0" applyFont="1" applyBorder="1"/>
    <xf numFmtId="0" fontId="11" fillId="0" borderId="7" xfId="0" applyFont="1" applyBorder="1"/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6" fillId="0" borderId="7" xfId="0" applyFont="1" applyBorder="1"/>
    <xf numFmtId="0" fontId="10" fillId="0" borderId="7" xfId="0" applyFont="1" applyBorder="1" applyAlignment="1">
      <alignment horizontal="left"/>
    </xf>
    <xf numFmtId="0" fontId="14" fillId="0" borderId="0" xfId="0" applyFont="1"/>
    <xf numFmtId="0" fontId="6" fillId="0" borderId="8" xfId="0" applyFont="1" applyBorder="1"/>
    <xf numFmtId="2" fontId="6" fillId="0" borderId="7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2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6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10" fillId="0" borderId="11" xfId="0" applyFont="1" applyBorder="1" applyAlignment="1">
      <alignment horizontal="center"/>
    </xf>
    <xf numFmtId="0" fontId="4" fillId="0" borderId="8" xfId="0" applyFont="1" applyBorder="1"/>
    <xf numFmtId="4" fontId="6" fillId="0" borderId="11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18" fillId="0" borderId="1" xfId="0" applyFont="1" applyBorder="1"/>
    <xf numFmtId="0" fontId="2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3" xfId="0" applyFont="1" applyBorder="1"/>
    <xf numFmtId="0" fontId="15" fillId="2" borderId="10" xfId="0" applyFont="1" applyFill="1" applyBorder="1" applyAlignment="1">
      <alignment horizontal="center" vertical="center" wrapText="1"/>
    </xf>
    <xf numFmtId="43" fontId="6" fillId="0" borderId="11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4" fillId="0" borderId="8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715817</xdr:colOff>
      <xdr:row>75</xdr:row>
      <xdr:rowOff>23091</xdr:rowOff>
    </xdr:from>
    <xdr:to>
      <xdr:col>9</xdr:col>
      <xdr:colOff>1674090</xdr:colOff>
      <xdr:row>79</xdr:row>
      <xdr:rowOff>36602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907931-CE80-3C7C-94F5-86E2F238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272" y="20377727"/>
          <a:ext cx="2170545" cy="798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0d3cd2e363eed52/&#3648;&#3629;&#3585;&#3626;&#3634;&#3619;/O12%20&#3649;&#3612;&#3609;&#3585;&#3634;&#3619;&#3651;&#3594;&#3657;&#3592;&#3656;&#3634;&#3618;&#3591;&#3610;&#3611;&#3619;&#3632;&#3617;&#3634;&#3603;&#3611;&#3619;&#3632;&#3592;&#3635;&#3611;&#3637;2567.xlsx" TargetMode="External"/><Relationship Id="rId1" Type="http://schemas.openxmlformats.org/officeDocument/2006/relationships/externalLinkPath" Target="/50d3cd2e363eed52/&#3648;&#3629;&#3585;&#3626;&#3634;&#3619;/O12%20&#3649;&#3612;&#3609;&#3585;&#3634;&#3619;&#3651;&#3594;&#3657;&#3592;&#3656;&#3634;&#3618;&#3591;&#3610;&#3611;&#3619;&#3632;&#3617;&#3634;&#3603;&#3611;&#3619;&#3632;&#3592;&#3635;&#3611;&#3637;25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8c9410a7ebd5498/&#3648;&#3604;&#3626;&#3585;&#3660;&#3607;&#3655;&#3629;&#3611;/ITA/O12%20&#3591;&#3610;&#3611;&#3619;&#3632;&#3617;&#3634;&#3603;&#3611;&#3619;&#3632;&#3592;&#3635;&#3611;&#3637;/&#3619;&#3634;&#3618;&#3585;&#3634;&#3619;&#3651;&#3594;&#3657;&#3592;&#3656;&#3634;&#3618;.xlsx" TargetMode="External"/><Relationship Id="rId1" Type="http://schemas.openxmlformats.org/officeDocument/2006/relationships/externalLinkPath" Target="&#3619;&#3634;&#3618;&#3585;&#3634;&#3619;&#3651;&#3594;&#3657;&#3592;&#3656;&#3634;&#36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"/>
      <sheetName val="รายงานการใช้จ่าย"/>
    </sheetNames>
    <sheetDataSet>
      <sheetData sheetId="0" refreshError="1"/>
      <sheetData sheetId="1" refreshError="1"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>
            <v>8</v>
          </cell>
        </row>
        <row r="14">
          <cell r="A14">
            <v>9</v>
          </cell>
        </row>
        <row r="15">
          <cell r="A15">
            <v>10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20">
          <cell r="A20">
            <v>15</v>
          </cell>
        </row>
        <row r="26">
          <cell r="A26">
            <v>16</v>
          </cell>
          <cell r="B26" t="str">
            <v>โครงการปฏิรูประบบงานตำรวจ</v>
          </cell>
        </row>
        <row r="27">
          <cell r="A27">
            <v>17</v>
          </cell>
          <cell r="B27" t="str">
            <v>กองทุนสืบสวน(1)</v>
          </cell>
        </row>
        <row r="28">
          <cell r="A28">
            <v>18</v>
          </cell>
          <cell r="B28" t="str">
            <v>กองทุนสืบสวน(2)</v>
          </cell>
        </row>
        <row r="29">
          <cell r="A29">
            <v>19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</row>
        <row r="37">
          <cell r="A37" t="str">
            <v>รวม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</sheetNames>
    <sheetDataSet>
      <sheetData sheetId="0">
        <row r="6">
          <cell r="M6">
            <v>48800</v>
          </cell>
        </row>
        <row r="7">
          <cell r="M7">
            <v>900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11492</v>
          </cell>
        </row>
        <row r="12">
          <cell r="M12">
            <v>0</v>
          </cell>
        </row>
        <row r="13">
          <cell r="M13">
            <v>3270</v>
          </cell>
        </row>
        <row r="14">
          <cell r="M14">
            <v>0</v>
          </cell>
        </row>
        <row r="15">
          <cell r="M15">
            <v>3800</v>
          </cell>
        </row>
        <row r="16">
          <cell r="M16">
            <v>249860</v>
          </cell>
        </row>
        <row r="17">
          <cell r="M17">
            <v>0</v>
          </cell>
        </row>
        <row r="18">
          <cell r="M18">
            <v>6875</v>
          </cell>
        </row>
        <row r="19">
          <cell r="M19"/>
        </row>
        <row r="20">
          <cell r="M20">
            <v>56689.35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1335.36</v>
          </cell>
        </row>
        <row r="24">
          <cell r="M24">
            <v>3321</v>
          </cell>
        </row>
        <row r="25">
          <cell r="M25">
            <v>0</v>
          </cell>
        </row>
        <row r="26">
          <cell r="M26">
            <v>109360</v>
          </cell>
        </row>
        <row r="27">
          <cell r="M27">
            <v>15000</v>
          </cell>
        </row>
        <row r="28">
          <cell r="M28">
            <v>7200</v>
          </cell>
        </row>
        <row r="29">
          <cell r="M29">
            <v>7010.62</v>
          </cell>
        </row>
        <row r="30">
          <cell r="M30">
            <v>10000</v>
          </cell>
        </row>
        <row r="31">
          <cell r="M31">
            <v>11700</v>
          </cell>
        </row>
        <row r="32">
          <cell r="M32">
            <v>2140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74BD-C97F-485D-8688-F3AFBAA3535A}">
  <dimension ref="A1:T1006"/>
  <sheetViews>
    <sheetView tabSelected="1" view="pageBreakPreview" topLeftCell="A30" zoomScale="60" zoomScaleNormal="66" workbookViewId="0">
      <selection activeCell="N77" sqref="N77:O77"/>
    </sheetView>
  </sheetViews>
  <sheetFormatPr defaultColWidth="12.59765625" defaultRowHeight="13.8"/>
  <cols>
    <col min="1" max="1" width="5.8984375" customWidth="1"/>
    <col min="2" max="2" width="40.09765625" customWidth="1"/>
    <col min="3" max="3" width="17.69921875" customWidth="1"/>
    <col min="4" max="4" width="18.59765625" customWidth="1"/>
    <col min="5" max="5" width="11.69921875" customWidth="1"/>
    <col min="6" max="6" width="14.09765625" customWidth="1"/>
    <col min="7" max="7" width="8.19921875" customWidth="1"/>
    <col min="8" max="8" width="8.5" customWidth="1"/>
    <col min="9" max="9" width="15.8984375" customWidth="1"/>
    <col min="10" max="10" width="34" customWidth="1"/>
    <col min="11" max="20" width="8.59765625" customWidth="1"/>
  </cols>
  <sheetData>
    <row r="1" spans="1:20" ht="21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" customHeight="1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0.25" customHeight="1">
      <c r="A4" s="28" t="s">
        <v>65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30" t="s">
        <v>3</v>
      </c>
      <c r="B5" s="32" t="s">
        <v>4</v>
      </c>
      <c r="C5" s="33" t="s">
        <v>5</v>
      </c>
      <c r="D5" s="34" t="s">
        <v>6</v>
      </c>
      <c r="E5" s="29"/>
      <c r="F5" s="29"/>
      <c r="G5" s="29"/>
      <c r="H5" s="35"/>
      <c r="I5" s="32" t="s">
        <v>7</v>
      </c>
      <c r="J5" s="32" t="s">
        <v>8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31"/>
      <c r="B6" s="31"/>
      <c r="C6" s="31"/>
      <c r="D6" s="23" t="s">
        <v>9</v>
      </c>
      <c r="E6" s="25" t="s">
        <v>10</v>
      </c>
      <c r="F6" s="23" t="s">
        <v>11</v>
      </c>
      <c r="G6" s="23" t="s">
        <v>12</v>
      </c>
      <c r="H6" s="23" t="s">
        <v>13</v>
      </c>
      <c r="I6" s="31"/>
      <c r="J6" s="31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1.75" customHeight="1">
      <c r="A8" s="3">
        <f>[1]รายงานการใช้จ่าย!A6</f>
        <v>1</v>
      </c>
      <c r="B8" s="4" t="s">
        <v>14</v>
      </c>
      <c r="C8" s="5" t="s">
        <v>15</v>
      </c>
      <c r="D8" s="6">
        <v>192000</v>
      </c>
      <c r="E8" s="7" t="s">
        <v>16</v>
      </c>
      <c r="F8" s="7" t="s">
        <v>16</v>
      </c>
      <c r="G8" s="7" t="s">
        <v>16</v>
      </c>
      <c r="H8" s="7" t="s">
        <v>16</v>
      </c>
      <c r="I8" s="8" t="s">
        <v>2</v>
      </c>
      <c r="J8" s="9" t="s">
        <v>17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1.75" customHeight="1">
      <c r="A9" s="3">
        <f>[1]รายงานการใช้จ่าย!A7</f>
        <v>2</v>
      </c>
      <c r="B9" s="4" t="s">
        <v>18</v>
      </c>
      <c r="C9" s="5" t="s">
        <v>15</v>
      </c>
      <c r="D9" s="6">
        <v>100</v>
      </c>
      <c r="E9" s="7" t="s">
        <v>16</v>
      </c>
      <c r="F9" s="7" t="s">
        <v>16</v>
      </c>
      <c r="G9" s="7" t="s">
        <v>16</v>
      </c>
      <c r="H9" s="7" t="s">
        <v>16</v>
      </c>
      <c r="I9" s="8" t="s">
        <v>2</v>
      </c>
      <c r="J9" s="10" t="s">
        <v>19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1.75" customHeight="1">
      <c r="A10" s="3">
        <f>[1]รายงานการใช้จ่าย!A8</f>
        <v>3</v>
      </c>
      <c r="B10" s="4" t="s">
        <v>20</v>
      </c>
      <c r="C10" s="5" t="s">
        <v>15</v>
      </c>
      <c r="D10" s="6">
        <v>8300</v>
      </c>
      <c r="E10" s="7" t="s">
        <v>16</v>
      </c>
      <c r="F10" s="7" t="s">
        <v>16</v>
      </c>
      <c r="G10" s="7" t="s">
        <v>16</v>
      </c>
      <c r="H10" s="7" t="s">
        <v>16</v>
      </c>
      <c r="I10" s="8" t="s">
        <v>2</v>
      </c>
      <c r="J10" s="10" t="s">
        <v>21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1.75" customHeight="1">
      <c r="A11" s="3">
        <f>[1]รายงานการใช้จ่าย!A9</f>
        <v>4</v>
      </c>
      <c r="B11" s="4" t="s">
        <v>22</v>
      </c>
      <c r="C11" s="5" t="s">
        <v>15</v>
      </c>
      <c r="D11" s="6">
        <v>1700</v>
      </c>
      <c r="E11" s="7" t="s">
        <v>16</v>
      </c>
      <c r="F11" s="7" t="s">
        <v>16</v>
      </c>
      <c r="G11" s="7" t="s">
        <v>16</v>
      </c>
      <c r="H11" s="7" t="s">
        <v>16</v>
      </c>
      <c r="I11" s="8" t="s">
        <v>2</v>
      </c>
      <c r="J11" s="10" t="s">
        <v>23</v>
      </c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1.75" customHeight="1">
      <c r="A12" s="3">
        <f>[1]รายงานการใช้จ่าย!A10</f>
        <v>5</v>
      </c>
      <c r="B12" s="4" t="s">
        <v>24</v>
      </c>
      <c r="C12" s="5" t="s">
        <v>15</v>
      </c>
      <c r="D12" s="6">
        <v>10500</v>
      </c>
      <c r="E12" s="7" t="s">
        <v>16</v>
      </c>
      <c r="F12" s="7" t="s">
        <v>16</v>
      </c>
      <c r="G12" s="7" t="s">
        <v>16</v>
      </c>
      <c r="H12" s="7" t="s">
        <v>16</v>
      </c>
      <c r="I12" s="8" t="s">
        <v>2</v>
      </c>
      <c r="J12" s="10" t="s">
        <v>23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1.75" customHeight="1">
      <c r="A13" s="3">
        <f>[1]รายงานการใช้จ่าย!A11</f>
        <v>6</v>
      </c>
      <c r="B13" s="4" t="s">
        <v>25</v>
      </c>
      <c r="C13" s="5" t="s">
        <v>15</v>
      </c>
      <c r="D13" s="6">
        <v>53500</v>
      </c>
      <c r="E13" s="7" t="s">
        <v>16</v>
      </c>
      <c r="F13" s="7" t="s">
        <v>16</v>
      </c>
      <c r="G13" s="7" t="s">
        <v>16</v>
      </c>
      <c r="H13" s="7" t="s">
        <v>16</v>
      </c>
      <c r="I13" s="8" t="s">
        <v>2</v>
      </c>
      <c r="J13" s="10" t="s">
        <v>23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.75" customHeight="1">
      <c r="A14" s="3">
        <f>[1]รายงานการใช้จ่าย!A12</f>
        <v>7</v>
      </c>
      <c r="B14" s="4" t="s">
        <v>26</v>
      </c>
      <c r="C14" s="5" t="s">
        <v>27</v>
      </c>
      <c r="D14" s="6">
        <v>9800</v>
      </c>
      <c r="E14" s="7" t="s">
        <v>16</v>
      </c>
      <c r="F14" s="7" t="s">
        <v>16</v>
      </c>
      <c r="G14" s="7" t="s">
        <v>16</v>
      </c>
      <c r="H14" s="7" t="s">
        <v>16</v>
      </c>
      <c r="I14" s="8" t="s">
        <v>2</v>
      </c>
      <c r="J14" s="10" t="s">
        <v>28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1.75" customHeight="1">
      <c r="A15" s="3">
        <f>[1]รายงานการใช้จ่าย!A13</f>
        <v>8</v>
      </c>
      <c r="B15" s="4" t="s">
        <v>29</v>
      </c>
      <c r="C15" s="5" t="s">
        <v>15</v>
      </c>
      <c r="D15" s="6">
        <v>5200</v>
      </c>
      <c r="E15" s="7" t="s">
        <v>16</v>
      </c>
      <c r="F15" s="7" t="s">
        <v>16</v>
      </c>
      <c r="G15" s="7" t="s">
        <v>16</v>
      </c>
      <c r="H15" s="7" t="s">
        <v>16</v>
      </c>
      <c r="I15" s="8" t="s">
        <v>2</v>
      </c>
      <c r="J15" s="10" t="s">
        <v>30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1.75" customHeight="1">
      <c r="A16" s="3">
        <f>[1]รายงานการใช้จ่าย!A14</f>
        <v>9</v>
      </c>
      <c r="B16" s="4" t="s">
        <v>31</v>
      </c>
      <c r="C16" s="5" t="s">
        <v>15</v>
      </c>
      <c r="D16" s="6">
        <v>500</v>
      </c>
      <c r="E16" s="7" t="s">
        <v>16</v>
      </c>
      <c r="F16" s="7" t="s">
        <v>16</v>
      </c>
      <c r="G16" s="7" t="s">
        <v>16</v>
      </c>
      <c r="H16" s="7" t="s">
        <v>16</v>
      </c>
      <c r="I16" s="8" t="s">
        <v>2</v>
      </c>
      <c r="J16" s="10" t="s">
        <v>23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1.75" customHeight="1">
      <c r="A17" s="3">
        <f>[1]รายงานการใช้จ่าย!A15</f>
        <v>10</v>
      </c>
      <c r="B17" s="4" t="s">
        <v>32</v>
      </c>
      <c r="C17" s="5" t="s">
        <v>15</v>
      </c>
      <c r="D17" s="6">
        <v>3800</v>
      </c>
      <c r="E17" s="7" t="s">
        <v>16</v>
      </c>
      <c r="F17" s="7" t="s">
        <v>16</v>
      </c>
      <c r="G17" s="7" t="s">
        <v>16</v>
      </c>
      <c r="H17" s="7" t="s">
        <v>16</v>
      </c>
      <c r="I17" s="8" t="s">
        <v>2</v>
      </c>
      <c r="J17" s="11" t="s">
        <v>33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1.75" customHeight="1">
      <c r="A18" s="3">
        <f>[1]รายงานการใช้จ่าย!A16</f>
        <v>11</v>
      </c>
      <c r="B18" s="4" t="s">
        <v>34</v>
      </c>
      <c r="C18" s="5" t="s">
        <v>15</v>
      </c>
      <c r="D18" s="6">
        <v>328700</v>
      </c>
      <c r="E18" s="7" t="s">
        <v>16</v>
      </c>
      <c r="F18" s="7" t="s">
        <v>16</v>
      </c>
      <c r="G18" s="7" t="s">
        <v>16</v>
      </c>
      <c r="H18" s="7" t="s">
        <v>16</v>
      </c>
      <c r="I18" s="8" t="s">
        <v>2</v>
      </c>
      <c r="J18" s="12" t="s">
        <v>35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1.75" customHeight="1">
      <c r="A19" s="3">
        <f>[1]รายงานการใช้จ่าย!A17</f>
        <v>12</v>
      </c>
      <c r="B19" s="4" t="s">
        <v>36</v>
      </c>
      <c r="C19" s="5" t="s">
        <v>15</v>
      </c>
      <c r="D19" s="6">
        <v>2700</v>
      </c>
      <c r="E19" s="7" t="s">
        <v>16</v>
      </c>
      <c r="F19" s="7" t="s">
        <v>16</v>
      </c>
      <c r="G19" s="7" t="s">
        <v>16</v>
      </c>
      <c r="H19" s="7" t="s">
        <v>16</v>
      </c>
      <c r="I19" s="8" t="s">
        <v>2</v>
      </c>
      <c r="J19" s="10" t="s">
        <v>37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1.75" customHeight="1">
      <c r="A20" s="3">
        <f>[1]รายงานการใช้จ่าย!A18</f>
        <v>13</v>
      </c>
      <c r="B20" s="4" t="s">
        <v>38</v>
      </c>
      <c r="C20" s="5" t="s">
        <v>15</v>
      </c>
      <c r="D20" s="6">
        <v>12700</v>
      </c>
      <c r="E20" s="7" t="s">
        <v>16</v>
      </c>
      <c r="F20" s="7" t="s">
        <v>16</v>
      </c>
      <c r="G20" s="7" t="s">
        <v>16</v>
      </c>
      <c r="H20" s="7" t="s">
        <v>16</v>
      </c>
      <c r="I20" s="8" t="s">
        <v>2</v>
      </c>
      <c r="J20" s="10" t="s">
        <v>39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1.75" customHeight="1">
      <c r="A21" s="3">
        <f>[1]รายงานการใช้จ่าย!A20</f>
        <v>15</v>
      </c>
      <c r="B21" s="13" t="s">
        <v>40</v>
      </c>
      <c r="C21" s="5" t="s">
        <v>15</v>
      </c>
      <c r="D21" s="6">
        <v>28300</v>
      </c>
      <c r="E21" s="7" t="s">
        <v>16</v>
      </c>
      <c r="F21" s="7" t="s">
        <v>16</v>
      </c>
      <c r="G21" s="7" t="s">
        <v>16</v>
      </c>
      <c r="H21" s="7" t="s">
        <v>16</v>
      </c>
      <c r="I21" s="8" t="s">
        <v>2</v>
      </c>
      <c r="J21" s="9" t="s">
        <v>17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1.75" customHeight="1">
      <c r="A22" s="3"/>
      <c r="B22" s="13" t="s">
        <v>41</v>
      </c>
      <c r="C22" s="5"/>
      <c r="D22" s="6"/>
      <c r="E22" s="7" t="s">
        <v>16</v>
      </c>
      <c r="F22" s="7" t="s">
        <v>16</v>
      </c>
      <c r="G22" s="7" t="s">
        <v>16</v>
      </c>
      <c r="H22" s="7" t="s">
        <v>16</v>
      </c>
      <c r="I22" s="8"/>
      <c r="J22" s="10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1.75" customHeight="1">
      <c r="A23" s="3"/>
      <c r="B23" s="13" t="s">
        <v>42</v>
      </c>
      <c r="C23" s="5"/>
      <c r="D23" s="6"/>
      <c r="E23" s="7" t="s">
        <v>16</v>
      </c>
      <c r="F23" s="7" t="s">
        <v>16</v>
      </c>
      <c r="G23" s="7" t="s">
        <v>16</v>
      </c>
      <c r="H23" s="7" t="s">
        <v>16</v>
      </c>
      <c r="I23" s="14"/>
      <c r="J23" s="10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1.75" customHeight="1">
      <c r="A24" s="3"/>
      <c r="B24" s="13" t="s">
        <v>43</v>
      </c>
      <c r="C24" s="5"/>
      <c r="D24" s="6"/>
      <c r="E24" s="7" t="s">
        <v>16</v>
      </c>
      <c r="F24" s="7" t="s">
        <v>16</v>
      </c>
      <c r="G24" s="7" t="s">
        <v>16</v>
      </c>
      <c r="H24" s="7" t="s">
        <v>16</v>
      </c>
      <c r="I24" s="14"/>
      <c r="J24" s="10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1.75" customHeight="1">
      <c r="A25" s="3"/>
      <c r="B25" s="13" t="s">
        <v>44</v>
      </c>
      <c r="C25" s="5"/>
      <c r="D25" s="6"/>
      <c r="E25" s="7" t="s">
        <v>16</v>
      </c>
      <c r="F25" s="7" t="s">
        <v>16</v>
      </c>
      <c r="G25" s="7" t="s">
        <v>16</v>
      </c>
      <c r="H25" s="7" t="s">
        <v>16</v>
      </c>
      <c r="I25" s="14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1.75" customHeight="1">
      <c r="A26" s="3"/>
      <c r="B26" s="13" t="s">
        <v>45</v>
      </c>
      <c r="C26" s="5"/>
      <c r="D26" s="6"/>
      <c r="E26" s="7" t="s">
        <v>16</v>
      </c>
      <c r="F26" s="7" t="s">
        <v>16</v>
      </c>
      <c r="G26" s="7" t="s">
        <v>16</v>
      </c>
      <c r="H26" s="7" t="s">
        <v>16</v>
      </c>
      <c r="I26" s="14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1.75" customHeight="1">
      <c r="A27" s="3">
        <f>[1]รายงานการใช้จ่าย!A26</f>
        <v>16</v>
      </c>
      <c r="B27" s="15" t="str">
        <f>[1]รายงานการใช้จ่าย!B26</f>
        <v>โครงการปฏิรูประบบงานตำรวจ</v>
      </c>
      <c r="C27" s="5" t="s">
        <v>15</v>
      </c>
      <c r="D27" s="6">
        <v>23400</v>
      </c>
      <c r="E27" s="7" t="s">
        <v>16</v>
      </c>
      <c r="F27" s="7" t="s">
        <v>16</v>
      </c>
      <c r="G27" s="7" t="s">
        <v>16</v>
      </c>
      <c r="H27" s="7" t="s">
        <v>16</v>
      </c>
      <c r="I27" s="8" t="s">
        <v>2</v>
      </c>
      <c r="J27" s="9" t="s">
        <v>17</v>
      </c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21.75" customHeight="1">
      <c r="A28" s="3">
        <f>[1]รายงานการใช้จ่าย!A27</f>
        <v>17</v>
      </c>
      <c r="B28" s="15" t="str">
        <f>[1]รายงานการใช้จ่าย!B27</f>
        <v>กองทุนสืบสวน(1)</v>
      </c>
      <c r="C28" s="5" t="s">
        <v>15</v>
      </c>
      <c r="D28" s="6">
        <v>180000</v>
      </c>
      <c r="E28" s="7" t="s">
        <v>16</v>
      </c>
      <c r="F28" s="7" t="s">
        <v>16</v>
      </c>
      <c r="G28" s="7" t="s">
        <v>16</v>
      </c>
      <c r="H28" s="7" t="s">
        <v>16</v>
      </c>
      <c r="I28" s="8" t="s">
        <v>2</v>
      </c>
      <c r="J28" s="9" t="s">
        <v>17</v>
      </c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21.75" customHeight="1">
      <c r="A29" s="3">
        <f>[1]รายงานการใช้จ่าย!A28</f>
        <v>18</v>
      </c>
      <c r="B29" s="15" t="str">
        <f>[1]รายงานการใช้จ่าย!B28</f>
        <v>กองทุนสืบสวน(2)</v>
      </c>
      <c r="C29" s="5" t="s">
        <v>15</v>
      </c>
      <c r="D29" s="6">
        <v>180000</v>
      </c>
      <c r="E29" s="7" t="s">
        <v>16</v>
      </c>
      <c r="F29" s="7" t="s">
        <v>16</v>
      </c>
      <c r="G29" s="7" t="s">
        <v>16</v>
      </c>
      <c r="H29" s="7" t="s">
        <v>16</v>
      </c>
      <c r="I29" s="8" t="s">
        <v>2</v>
      </c>
      <c r="J29" s="9" t="s">
        <v>17</v>
      </c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21.75" customHeight="1">
      <c r="A30" s="3">
        <f>[1]รายงานการใช้จ่าย!A29</f>
        <v>19</v>
      </c>
      <c r="B30" s="15" t="s">
        <v>46</v>
      </c>
      <c r="C30" s="5" t="s">
        <v>15</v>
      </c>
      <c r="D30" s="6">
        <v>61000</v>
      </c>
      <c r="E30" s="7" t="s">
        <v>16</v>
      </c>
      <c r="F30" s="7" t="s">
        <v>16</v>
      </c>
      <c r="G30" s="7" t="s">
        <v>16</v>
      </c>
      <c r="H30" s="7" t="s">
        <v>16</v>
      </c>
      <c r="I30" s="8" t="s">
        <v>2</v>
      </c>
      <c r="J30" s="10" t="s">
        <v>47</v>
      </c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21.75" customHeight="1">
      <c r="A31" s="3">
        <f>[1]รายงานการใช้จ่าย!A30</f>
        <v>20</v>
      </c>
      <c r="B31" s="15" t="s">
        <v>48</v>
      </c>
      <c r="C31" s="5" t="s">
        <v>15</v>
      </c>
      <c r="D31" s="6">
        <v>7200</v>
      </c>
      <c r="E31" s="7" t="s">
        <v>16</v>
      </c>
      <c r="F31" s="7" t="s">
        <v>16</v>
      </c>
      <c r="G31" s="7" t="s">
        <v>16</v>
      </c>
      <c r="H31" s="7" t="s">
        <v>16</v>
      </c>
      <c r="I31" s="8" t="s">
        <v>2</v>
      </c>
      <c r="J31" s="10" t="s">
        <v>47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1.75" customHeight="1">
      <c r="A32" s="3">
        <f>[1]รายงานการใช้จ่าย!A31</f>
        <v>21</v>
      </c>
      <c r="B32" s="16" t="s">
        <v>49</v>
      </c>
      <c r="C32" s="5" t="s">
        <v>15</v>
      </c>
      <c r="D32" s="6">
        <v>65950</v>
      </c>
      <c r="E32" s="7" t="s">
        <v>16</v>
      </c>
      <c r="F32" s="7" t="s">
        <v>16</v>
      </c>
      <c r="G32" s="7" t="s">
        <v>16</v>
      </c>
      <c r="H32" s="7" t="s">
        <v>16</v>
      </c>
      <c r="I32" s="8" t="s">
        <v>2</v>
      </c>
      <c r="J32" s="10" t="s">
        <v>47</v>
      </c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1.75" customHeight="1">
      <c r="A33" s="3">
        <f>[1]รายงานการใช้จ่าย!A32</f>
        <v>22</v>
      </c>
      <c r="B33" s="15" t="s">
        <v>50</v>
      </c>
      <c r="C33" s="5" t="s">
        <v>15</v>
      </c>
      <c r="D33" s="6">
        <v>10000</v>
      </c>
      <c r="E33" s="7" t="s">
        <v>16</v>
      </c>
      <c r="F33" s="7" t="s">
        <v>16</v>
      </c>
      <c r="G33" s="7" t="s">
        <v>16</v>
      </c>
      <c r="H33" s="7" t="s">
        <v>16</v>
      </c>
      <c r="I33" s="8" t="s">
        <v>2</v>
      </c>
      <c r="J33" s="10" t="s">
        <v>47</v>
      </c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1.75" customHeight="1">
      <c r="A34" s="3">
        <f>[1]รายงานการใช้จ่าย!A33</f>
        <v>23</v>
      </c>
      <c r="B34" s="15" t="s">
        <v>51</v>
      </c>
      <c r="C34" s="5" t="s">
        <v>15</v>
      </c>
      <c r="D34" s="6">
        <v>11700</v>
      </c>
      <c r="E34" s="7" t="s">
        <v>16</v>
      </c>
      <c r="F34" s="7" t="s">
        <v>16</v>
      </c>
      <c r="G34" s="7" t="s">
        <v>16</v>
      </c>
      <c r="H34" s="7" t="s">
        <v>16</v>
      </c>
      <c r="I34" s="8" t="s">
        <v>2</v>
      </c>
      <c r="J34" s="10" t="s">
        <v>47</v>
      </c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1.75" customHeight="1">
      <c r="A35" s="3">
        <f>[1]รายงานการใช้จ่าย!A34</f>
        <v>24</v>
      </c>
      <c r="B35" s="15" t="s">
        <v>52</v>
      </c>
      <c r="C35" s="5" t="s">
        <v>15</v>
      </c>
      <c r="D35" s="6">
        <v>2140</v>
      </c>
      <c r="E35" s="7" t="s">
        <v>16</v>
      </c>
      <c r="F35" s="7" t="s">
        <v>16</v>
      </c>
      <c r="G35" s="7" t="s">
        <v>16</v>
      </c>
      <c r="H35" s="7" t="s">
        <v>16</v>
      </c>
      <c r="I35" s="8" t="s">
        <v>2</v>
      </c>
      <c r="J35" s="10" t="s">
        <v>47</v>
      </c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21.75" customHeight="1">
      <c r="A36" s="3"/>
      <c r="B36" s="15"/>
      <c r="C36" s="5"/>
      <c r="D36" s="6"/>
      <c r="E36" s="7" t="s">
        <v>16</v>
      </c>
      <c r="F36" s="7" t="s">
        <v>16</v>
      </c>
      <c r="G36" s="7" t="s">
        <v>16</v>
      </c>
      <c r="H36" s="7" t="s">
        <v>16</v>
      </c>
      <c r="I36" s="8" t="s">
        <v>2</v>
      </c>
      <c r="J36" s="10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21.75" customHeight="1">
      <c r="A37" s="3"/>
      <c r="B37" s="15"/>
      <c r="C37" s="5"/>
      <c r="D37" s="6"/>
      <c r="E37" s="7" t="s">
        <v>16</v>
      </c>
      <c r="F37" s="7" t="s">
        <v>16</v>
      </c>
      <c r="G37" s="7" t="s">
        <v>16</v>
      </c>
      <c r="H37" s="7" t="s">
        <v>16</v>
      </c>
      <c r="I37" s="8" t="s">
        <v>2</v>
      </c>
      <c r="J37" s="10" t="s">
        <v>47</v>
      </c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21.75" customHeight="1">
      <c r="A38" s="3" t="str">
        <f>[1]รายงานการใช้จ่าย!A37</f>
        <v>รวม</v>
      </c>
      <c r="B38" s="15" t="e">
        <f>[1]รายงานการใช้จ่าย!B37</f>
        <v>#REF!</v>
      </c>
      <c r="C38" s="14"/>
      <c r="D38" s="6">
        <f>D8+D9+D10+D11+D12+D13+D14+D15+D16+D17+D19+D21+D18+D20+D27+D28+D29+D30+D31+D32+D33+D34+D35</f>
        <v>1199190</v>
      </c>
      <c r="E38" s="17"/>
      <c r="F38" s="14"/>
      <c r="G38" s="14"/>
      <c r="H38" s="14"/>
      <c r="I38" s="14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8.75" customHeight="1">
      <c r="A41" s="26" t="s">
        <v>68</v>
      </c>
      <c r="B41" s="27"/>
      <c r="C41" s="27"/>
      <c r="D41" s="27"/>
      <c r="E41" s="27"/>
      <c r="F41" s="27"/>
      <c r="G41" s="27"/>
      <c r="H41" s="27"/>
      <c r="I41" s="27"/>
      <c r="J41" s="27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8" customHeight="1">
      <c r="A42" s="26" t="s">
        <v>53</v>
      </c>
      <c r="B42" s="27"/>
      <c r="C42" s="27"/>
      <c r="D42" s="27"/>
      <c r="E42" s="27"/>
      <c r="F42" s="27"/>
      <c r="G42" s="27"/>
      <c r="H42" s="27"/>
      <c r="I42" s="27"/>
      <c r="J42" s="27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.25" customHeight="1">
      <c r="A43" s="28" t="s">
        <v>64</v>
      </c>
      <c r="B43" s="41"/>
      <c r="C43" s="41"/>
      <c r="D43" s="41"/>
      <c r="E43" s="41"/>
      <c r="F43" s="41"/>
      <c r="G43" s="41"/>
      <c r="H43" s="41"/>
      <c r="I43" s="41"/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>
      <c r="A44" s="23" t="s">
        <v>3</v>
      </c>
      <c r="B44" s="23" t="s">
        <v>4</v>
      </c>
      <c r="C44" s="42" t="s">
        <v>54</v>
      </c>
      <c r="D44" s="43"/>
      <c r="E44" s="42" t="s">
        <v>55</v>
      </c>
      <c r="F44" s="43"/>
      <c r="G44" s="42" t="s">
        <v>56</v>
      </c>
      <c r="H44" s="43"/>
      <c r="I44" s="23" t="s">
        <v>57</v>
      </c>
      <c r="J44" s="45" t="s">
        <v>58</v>
      </c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31.5" customHeight="1">
      <c r="A45" s="24"/>
      <c r="B45" s="24"/>
      <c r="C45" s="44"/>
      <c r="D45" s="35"/>
      <c r="E45" s="44"/>
      <c r="F45" s="35"/>
      <c r="G45" s="44"/>
      <c r="H45" s="35"/>
      <c r="I45" s="24"/>
      <c r="J45" s="35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22.5" customHeight="1">
      <c r="A46" s="7">
        <f t="shared" ref="A46:A58" si="0">A8</f>
        <v>1</v>
      </c>
      <c r="B46" s="4" t="s">
        <v>14</v>
      </c>
      <c r="C46" s="36" t="s">
        <v>59</v>
      </c>
      <c r="D46" s="37"/>
      <c r="E46" s="38">
        <v>192000</v>
      </c>
      <c r="F46" s="39"/>
      <c r="G46" s="38">
        <f>[2]Sheet1!M6</f>
        <v>48800</v>
      </c>
      <c r="H46" s="37"/>
      <c r="I46" s="18">
        <f>(G46/E46)*100</f>
        <v>25.416666666666664</v>
      </c>
      <c r="J46" s="19" t="s">
        <v>60</v>
      </c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22.5" customHeight="1">
      <c r="A47" s="7">
        <f t="shared" si="0"/>
        <v>2</v>
      </c>
      <c r="B47" s="4" t="s">
        <v>18</v>
      </c>
      <c r="C47" s="40" t="s">
        <v>61</v>
      </c>
      <c r="D47" s="37"/>
      <c r="E47" s="38">
        <v>100</v>
      </c>
      <c r="F47" s="39"/>
      <c r="G47" s="38">
        <f>[2]Sheet1!M7</f>
        <v>900</v>
      </c>
      <c r="H47" s="37"/>
      <c r="I47" s="18">
        <f t="shared" ref="I47:I72" si="1">(G47/E47)*100</f>
        <v>900</v>
      </c>
      <c r="J47" s="19" t="s">
        <v>60</v>
      </c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2.5" customHeight="1">
      <c r="A48" s="7">
        <f t="shared" si="0"/>
        <v>3</v>
      </c>
      <c r="B48" s="4" t="s">
        <v>20</v>
      </c>
      <c r="C48" s="40" t="s">
        <v>61</v>
      </c>
      <c r="D48" s="37"/>
      <c r="E48" s="38">
        <v>8300</v>
      </c>
      <c r="F48" s="39"/>
      <c r="G48" s="38">
        <f>[2]Sheet1!M8</f>
        <v>0</v>
      </c>
      <c r="H48" s="37"/>
      <c r="I48" s="18">
        <f t="shared" si="1"/>
        <v>0</v>
      </c>
      <c r="J48" s="19" t="s">
        <v>60</v>
      </c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22.5" customHeight="1">
      <c r="A49" s="7">
        <f t="shared" si="0"/>
        <v>4</v>
      </c>
      <c r="B49" s="4" t="s">
        <v>22</v>
      </c>
      <c r="C49" s="40" t="s">
        <v>61</v>
      </c>
      <c r="D49" s="37"/>
      <c r="E49" s="38">
        <v>1700</v>
      </c>
      <c r="F49" s="39"/>
      <c r="G49" s="38">
        <f>[2]Sheet1!M9</f>
        <v>0</v>
      </c>
      <c r="H49" s="37"/>
      <c r="I49" s="18">
        <f t="shared" si="1"/>
        <v>0</v>
      </c>
      <c r="J49" s="19" t="s">
        <v>60</v>
      </c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2.5" customHeight="1">
      <c r="A50" s="7">
        <f t="shared" si="0"/>
        <v>5</v>
      </c>
      <c r="B50" s="4" t="s">
        <v>24</v>
      </c>
      <c r="C50" s="40" t="s">
        <v>61</v>
      </c>
      <c r="D50" s="37"/>
      <c r="E50" s="38">
        <v>10500</v>
      </c>
      <c r="F50" s="39"/>
      <c r="G50" s="38">
        <f>[2]Sheet1!M10</f>
        <v>0</v>
      </c>
      <c r="H50" s="37"/>
      <c r="I50" s="18">
        <f t="shared" si="1"/>
        <v>0</v>
      </c>
      <c r="J50" s="19" t="s">
        <v>60</v>
      </c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2.5" customHeight="1">
      <c r="A51" s="7">
        <f t="shared" si="0"/>
        <v>6</v>
      </c>
      <c r="B51" s="4" t="s">
        <v>25</v>
      </c>
      <c r="C51" s="40" t="s">
        <v>61</v>
      </c>
      <c r="D51" s="37"/>
      <c r="E51" s="38">
        <v>53500</v>
      </c>
      <c r="F51" s="39"/>
      <c r="G51" s="38">
        <f>[2]Sheet1!M11</f>
        <v>11492</v>
      </c>
      <c r="H51" s="37"/>
      <c r="I51" s="18">
        <f t="shared" si="1"/>
        <v>21.480373831775701</v>
      </c>
      <c r="J51" s="19" t="s">
        <v>60</v>
      </c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22.5" customHeight="1">
      <c r="A52" s="7">
        <f t="shared" si="0"/>
        <v>7</v>
      </c>
      <c r="B52" s="4" t="s">
        <v>26</v>
      </c>
      <c r="C52" s="40" t="s">
        <v>61</v>
      </c>
      <c r="D52" s="37"/>
      <c r="E52" s="38">
        <v>9800</v>
      </c>
      <c r="F52" s="39"/>
      <c r="G52" s="38">
        <f>[2]Sheet1!M12</f>
        <v>0</v>
      </c>
      <c r="H52" s="37"/>
      <c r="I52" s="18">
        <f t="shared" si="1"/>
        <v>0</v>
      </c>
      <c r="J52" s="19" t="s">
        <v>60</v>
      </c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22.5" customHeight="1">
      <c r="A53" s="7">
        <f t="shared" si="0"/>
        <v>8</v>
      </c>
      <c r="B53" s="4" t="s">
        <v>29</v>
      </c>
      <c r="C53" s="40" t="s">
        <v>61</v>
      </c>
      <c r="D53" s="37"/>
      <c r="E53" s="38">
        <v>5200</v>
      </c>
      <c r="F53" s="39"/>
      <c r="G53" s="38">
        <f>[2]Sheet1!M13</f>
        <v>3270</v>
      </c>
      <c r="H53" s="37"/>
      <c r="I53" s="18">
        <f t="shared" si="1"/>
        <v>62.884615384615387</v>
      </c>
      <c r="J53" s="19" t="s">
        <v>60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22.5" customHeight="1">
      <c r="A54" s="7">
        <f t="shared" si="0"/>
        <v>9</v>
      </c>
      <c r="B54" s="4" t="s">
        <v>31</v>
      </c>
      <c r="C54" s="40" t="s">
        <v>61</v>
      </c>
      <c r="D54" s="37"/>
      <c r="E54" s="38">
        <v>500</v>
      </c>
      <c r="F54" s="39"/>
      <c r="G54" s="38">
        <f>[2]Sheet1!M14</f>
        <v>0</v>
      </c>
      <c r="H54" s="37"/>
      <c r="I54" s="18">
        <f t="shared" si="1"/>
        <v>0</v>
      </c>
      <c r="J54" s="19" t="s">
        <v>60</v>
      </c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2.5" customHeight="1">
      <c r="A55" s="7">
        <f t="shared" si="0"/>
        <v>10</v>
      </c>
      <c r="B55" s="4" t="s">
        <v>32</v>
      </c>
      <c r="C55" s="40" t="s">
        <v>61</v>
      </c>
      <c r="D55" s="37"/>
      <c r="E55" s="38">
        <v>3800</v>
      </c>
      <c r="F55" s="39"/>
      <c r="G55" s="38">
        <f>[2]Sheet1!M15</f>
        <v>3800</v>
      </c>
      <c r="H55" s="37"/>
      <c r="I55" s="18">
        <f t="shared" si="1"/>
        <v>100</v>
      </c>
      <c r="J55" s="19" t="s">
        <v>60</v>
      </c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2.5" customHeight="1">
      <c r="A56" s="7">
        <f t="shared" si="0"/>
        <v>11</v>
      </c>
      <c r="B56" s="4" t="s">
        <v>34</v>
      </c>
      <c r="C56" s="40" t="s">
        <v>61</v>
      </c>
      <c r="D56" s="37"/>
      <c r="E56" s="38">
        <v>328700</v>
      </c>
      <c r="F56" s="39"/>
      <c r="G56" s="38">
        <f>[2]Sheet1!M16</f>
        <v>249860</v>
      </c>
      <c r="H56" s="37"/>
      <c r="I56" s="18">
        <f t="shared" si="1"/>
        <v>76.014602981442053</v>
      </c>
      <c r="J56" s="19" t="s">
        <v>60</v>
      </c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22.5" customHeight="1">
      <c r="A57" s="7">
        <f t="shared" si="0"/>
        <v>12</v>
      </c>
      <c r="B57" s="4" t="s">
        <v>36</v>
      </c>
      <c r="C57" s="40" t="s">
        <v>61</v>
      </c>
      <c r="D57" s="37"/>
      <c r="E57" s="38">
        <v>2700</v>
      </c>
      <c r="F57" s="39"/>
      <c r="G57" s="38">
        <f>[2]Sheet1!M17</f>
        <v>0</v>
      </c>
      <c r="H57" s="37"/>
      <c r="I57" s="18">
        <f t="shared" si="1"/>
        <v>0</v>
      </c>
      <c r="J57" s="19" t="s">
        <v>60</v>
      </c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22.5" customHeight="1">
      <c r="A58" s="7">
        <f t="shared" si="0"/>
        <v>13</v>
      </c>
      <c r="B58" s="4" t="s">
        <v>38</v>
      </c>
      <c r="C58" s="40" t="s">
        <v>61</v>
      </c>
      <c r="D58" s="37"/>
      <c r="E58" s="38">
        <v>12700</v>
      </c>
      <c r="F58" s="39"/>
      <c r="G58" s="38">
        <f>[2]Sheet1!M18</f>
        <v>6875</v>
      </c>
      <c r="H58" s="37"/>
      <c r="I58" s="18">
        <f t="shared" si="1"/>
        <v>54.133858267716541</v>
      </c>
      <c r="J58" s="19" t="s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2.5" customHeight="1">
      <c r="A59" s="7">
        <v>14</v>
      </c>
      <c r="B59" s="13" t="s">
        <v>40</v>
      </c>
      <c r="C59" s="40" t="s">
        <v>61</v>
      </c>
      <c r="D59" s="37"/>
      <c r="E59" s="38">
        <v>28300</v>
      </c>
      <c r="F59" s="39"/>
      <c r="G59" s="38">
        <f>[2]Sheet1!M19</f>
        <v>0</v>
      </c>
      <c r="H59" s="37"/>
      <c r="I59" s="18">
        <f t="shared" si="1"/>
        <v>0</v>
      </c>
      <c r="J59" s="19" t="s">
        <v>60</v>
      </c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22.5" customHeight="1">
      <c r="A60" s="7"/>
      <c r="B60" s="13" t="s">
        <v>41</v>
      </c>
      <c r="C60" s="40" t="s">
        <v>61</v>
      </c>
      <c r="D60" s="37"/>
      <c r="E60" s="38"/>
      <c r="F60" s="39"/>
      <c r="G60" s="38">
        <f>[2]Sheet1!M20</f>
        <v>56689.35</v>
      </c>
      <c r="H60" s="37"/>
      <c r="I60" s="18" t="e">
        <f t="shared" si="1"/>
        <v>#DIV/0!</v>
      </c>
      <c r="J60" s="19" t="s">
        <v>60</v>
      </c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22.5" customHeight="1">
      <c r="A61" s="7"/>
      <c r="B61" s="13" t="s">
        <v>42</v>
      </c>
      <c r="C61" s="40" t="s">
        <v>61</v>
      </c>
      <c r="D61" s="37"/>
      <c r="E61" s="38"/>
      <c r="F61" s="39"/>
      <c r="G61" s="38">
        <f>[2]Sheet1!M21</f>
        <v>0</v>
      </c>
      <c r="H61" s="37"/>
      <c r="I61" s="18" t="e">
        <f t="shared" si="1"/>
        <v>#DIV/0!</v>
      </c>
      <c r="J61" s="19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22.5" customHeight="1">
      <c r="A62" s="7"/>
      <c r="B62" s="13" t="s">
        <v>43</v>
      </c>
      <c r="C62" s="40" t="s">
        <v>61</v>
      </c>
      <c r="D62" s="37"/>
      <c r="E62" s="38"/>
      <c r="F62" s="39"/>
      <c r="G62" s="38">
        <f>[2]Sheet1!M22</f>
        <v>0</v>
      </c>
      <c r="H62" s="37"/>
      <c r="I62" s="18" t="e">
        <f t="shared" si="1"/>
        <v>#DIV/0!</v>
      </c>
      <c r="J62" s="19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2.5" customHeight="1">
      <c r="A63" s="7"/>
      <c r="B63" s="13" t="s">
        <v>44</v>
      </c>
      <c r="C63" s="40" t="s">
        <v>61</v>
      </c>
      <c r="D63" s="37"/>
      <c r="E63" s="46"/>
      <c r="F63" s="47"/>
      <c r="G63" s="38">
        <f>[2]Sheet1!M23</f>
        <v>1335.36</v>
      </c>
      <c r="H63" s="37"/>
      <c r="I63" s="18" t="e">
        <f t="shared" si="1"/>
        <v>#DIV/0!</v>
      </c>
      <c r="J63" s="19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2.5" customHeight="1">
      <c r="A64" s="7"/>
      <c r="B64" s="13" t="s">
        <v>45</v>
      </c>
      <c r="C64" s="40" t="s">
        <v>61</v>
      </c>
      <c r="D64" s="37"/>
      <c r="E64" s="38"/>
      <c r="F64" s="39"/>
      <c r="G64" s="38">
        <f>[2]Sheet1!M24</f>
        <v>3321</v>
      </c>
      <c r="H64" s="37"/>
      <c r="I64" s="18" t="e">
        <f t="shared" si="1"/>
        <v>#DIV/0!</v>
      </c>
      <c r="J64" s="19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22.5" customHeight="1">
      <c r="A65" s="7">
        <v>15</v>
      </c>
      <c r="B65" s="15" t="s">
        <v>62</v>
      </c>
      <c r="C65" s="40" t="s">
        <v>61</v>
      </c>
      <c r="D65" s="37"/>
      <c r="E65" s="38">
        <v>23400</v>
      </c>
      <c r="F65" s="39"/>
      <c r="G65" s="38">
        <f>[2]Sheet1!M25</f>
        <v>0</v>
      </c>
      <c r="H65" s="37"/>
      <c r="I65" s="18">
        <f t="shared" si="1"/>
        <v>0</v>
      </c>
      <c r="J65" s="19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22.5" customHeight="1">
      <c r="A66" s="7">
        <v>16</v>
      </c>
      <c r="B66" s="15" t="s">
        <v>63</v>
      </c>
      <c r="C66" s="40" t="s">
        <v>61</v>
      </c>
      <c r="D66" s="37"/>
      <c r="E66" s="38">
        <v>360000</v>
      </c>
      <c r="F66" s="39"/>
      <c r="G66" s="38">
        <f>[2]Sheet1!M26</f>
        <v>109360</v>
      </c>
      <c r="H66" s="37"/>
      <c r="I66" s="18">
        <f t="shared" si="1"/>
        <v>30.377777777777776</v>
      </c>
      <c r="J66" s="19" t="s">
        <v>60</v>
      </c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22.5" customHeight="1">
      <c r="A67" s="7">
        <v>17</v>
      </c>
      <c r="B67" s="15" t="s">
        <v>46</v>
      </c>
      <c r="C67" s="40" t="s">
        <v>61</v>
      </c>
      <c r="D67" s="37"/>
      <c r="E67" s="38">
        <v>61000</v>
      </c>
      <c r="F67" s="39"/>
      <c r="G67" s="38">
        <f>[2]Sheet1!M27</f>
        <v>15000</v>
      </c>
      <c r="H67" s="37"/>
      <c r="I67" s="18">
        <f t="shared" si="1"/>
        <v>24.590163934426229</v>
      </c>
      <c r="J67" s="19" t="s">
        <v>60</v>
      </c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22.5" customHeight="1">
      <c r="A68" s="7">
        <f t="shared" ref="A68" si="2">A29</f>
        <v>18</v>
      </c>
      <c r="B68" s="15" t="s">
        <v>48</v>
      </c>
      <c r="C68" s="40" t="s">
        <v>61</v>
      </c>
      <c r="D68" s="37"/>
      <c r="E68" s="38">
        <v>7200</v>
      </c>
      <c r="F68" s="39"/>
      <c r="G68" s="38">
        <f>[2]Sheet1!M28</f>
        <v>7200</v>
      </c>
      <c r="H68" s="37"/>
      <c r="I68" s="18">
        <f t="shared" si="1"/>
        <v>100</v>
      </c>
      <c r="J68" s="19" t="s">
        <v>60</v>
      </c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22.5" customHeight="1">
      <c r="A69" s="7">
        <v>19</v>
      </c>
      <c r="B69" s="16" t="s">
        <v>49</v>
      </c>
      <c r="C69" s="40" t="s">
        <v>61</v>
      </c>
      <c r="D69" s="37"/>
      <c r="E69" s="38">
        <v>65950</v>
      </c>
      <c r="F69" s="39"/>
      <c r="G69" s="38">
        <f>[2]Sheet1!M29</f>
        <v>7010.62</v>
      </c>
      <c r="H69" s="37"/>
      <c r="I69" s="18">
        <f t="shared" si="1"/>
        <v>10.630204700530705</v>
      </c>
      <c r="J69" s="19" t="s">
        <v>60</v>
      </c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22.5" customHeight="1">
      <c r="A70" s="7">
        <v>20</v>
      </c>
      <c r="B70" s="15" t="s">
        <v>50</v>
      </c>
      <c r="C70" s="40" t="s">
        <v>61</v>
      </c>
      <c r="D70" s="37"/>
      <c r="E70" s="38">
        <v>10000</v>
      </c>
      <c r="F70" s="39"/>
      <c r="G70" s="38">
        <f>[2]Sheet1!M30</f>
        <v>10000</v>
      </c>
      <c r="H70" s="37"/>
      <c r="I70" s="18">
        <f t="shared" si="1"/>
        <v>100</v>
      </c>
      <c r="J70" s="19" t="s">
        <v>60</v>
      </c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22.5" customHeight="1">
      <c r="A71" s="7">
        <v>21</v>
      </c>
      <c r="B71" s="15" t="s">
        <v>51</v>
      </c>
      <c r="C71" s="40" t="s">
        <v>61</v>
      </c>
      <c r="D71" s="37"/>
      <c r="E71" s="38">
        <v>11700</v>
      </c>
      <c r="F71" s="39"/>
      <c r="G71" s="38">
        <f>[2]Sheet1!M31</f>
        <v>11700</v>
      </c>
      <c r="H71" s="37"/>
      <c r="I71" s="18">
        <f t="shared" si="1"/>
        <v>100</v>
      </c>
      <c r="J71" s="19" t="s">
        <v>60</v>
      </c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22.5" customHeight="1">
      <c r="A72" s="7">
        <v>22</v>
      </c>
      <c r="B72" s="15" t="s">
        <v>52</v>
      </c>
      <c r="C72" s="40" t="s">
        <v>61</v>
      </c>
      <c r="D72" s="37"/>
      <c r="E72" s="38">
        <v>2140</v>
      </c>
      <c r="F72" s="39"/>
      <c r="G72" s="38">
        <f>[2]Sheet1!M32</f>
        <v>2140</v>
      </c>
      <c r="H72" s="37"/>
      <c r="I72" s="18">
        <f t="shared" si="1"/>
        <v>100</v>
      </c>
      <c r="J72" s="19" t="s">
        <v>60</v>
      </c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22.5" customHeight="1">
      <c r="A73" s="7"/>
      <c r="B73" s="3"/>
      <c r="C73" s="48"/>
      <c r="D73" s="37"/>
      <c r="E73" s="49"/>
      <c r="F73" s="50"/>
      <c r="G73" s="49"/>
      <c r="H73" s="37"/>
      <c r="I73" s="21"/>
      <c r="J73" s="17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22.5" customHeight="1">
      <c r="A74" s="7" t="str">
        <f t="shared" ref="A74" si="3">A38</f>
        <v>รวม</v>
      </c>
      <c r="B74" s="3"/>
      <c r="C74" s="48"/>
      <c r="D74" s="37"/>
      <c r="E74" s="38">
        <f>E46+E47+E48+E49+E50+E51+E52+E53+E54+E55+E56+E57+E58+E59+E65+E66+E67+E68+E69+E70+E71+E72</f>
        <v>1199190</v>
      </c>
      <c r="F74" s="37"/>
      <c r="G74" s="38">
        <f>SUM(G46:H73)</f>
        <v>548753.32999999996</v>
      </c>
      <c r="H74" s="37"/>
      <c r="I74" s="22">
        <f>G74*100/E74</f>
        <v>45.760332391030609</v>
      </c>
      <c r="J74" s="17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2"/>
      <c r="B79" s="2"/>
      <c r="C79" s="2"/>
      <c r="D79" s="2"/>
      <c r="E79" s="2"/>
      <c r="F79" s="2"/>
      <c r="G79" s="2"/>
      <c r="H79" s="2"/>
      <c r="I79" s="20" t="s">
        <v>66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0.1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24" customHeight="1">
      <c r="A81" s="2"/>
      <c r="B81" s="2"/>
      <c r="C81" s="2"/>
      <c r="D81" s="2"/>
      <c r="E81" s="2"/>
      <c r="F81" s="2"/>
      <c r="G81" s="2"/>
      <c r="H81" s="2"/>
      <c r="I81" s="20" t="s">
        <v>67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2"/>
      <c r="B83" s="2"/>
      <c r="C83" s="2"/>
      <c r="D83" s="2"/>
      <c r="E83" s="2"/>
      <c r="F83" s="2"/>
      <c r="G83" s="2"/>
      <c r="H83" s="2"/>
      <c r="I83" s="2" t="s">
        <v>69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</sheetData>
  <mergeCells count="113">
    <mergeCell ref="C74:D74"/>
    <mergeCell ref="E74:F74"/>
    <mergeCell ref="G74:H74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C64:D64"/>
    <mergeCell ref="E64:F64"/>
    <mergeCell ref="G64:H64"/>
    <mergeCell ref="C65:D65"/>
    <mergeCell ref="E65:F65"/>
    <mergeCell ref="G65:H65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A41:J41"/>
    <mergeCell ref="A42:J42"/>
    <mergeCell ref="A43:J43"/>
    <mergeCell ref="A44:A45"/>
    <mergeCell ref="B44:B45"/>
    <mergeCell ref="C44:D45"/>
    <mergeCell ref="E44:F45"/>
    <mergeCell ref="G44:H45"/>
    <mergeCell ref="I44:I45"/>
    <mergeCell ref="J44:J45"/>
    <mergeCell ref="D6:D7"/>
    <mergeCell ref="E6:E7"/>
    <mergeCell ref="F6:F7"/>
    <mergeCell ref="G6:G7"/>
    <mergeCell ref="H6:H7"/>
    <mergeCell ref="A40:J40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</mergeCells>
  <pageMargins left="0.7" right="0.7" top="0.75" bottom="0.75" header="0.3" footer="0.3"/>
  <pageSetup paperSize="9" scale="50" orientation="landscape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Ufotong Tongufo</dc:creator>
  <cp:lastModifiedBy>Ufotong Tongufo</cp:lastModifiedBy>
  <cp:lastPrinted>2024-04-26T17:30:46Z</cp:lastPrinted>
  <dcterms:created xsi:type="dcterms:W3CDTF">2024-04-26T17:26:34Z</dcterms:created>
  <dcterms:modified xsi:type="dcterms:W3CDTF">2024-04-26T18:38:44Z</dcterms:modified>
</cp:coreProperties>
</file>